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-Instructions" sheetId="1" state="visible" r:id="rId1"/>
    <sheet xmlns:r="http://schemas.openxmlformats.org/officeDocument/2006/relationships" name="Parte diario" sheetId="2" state="visible" r:id="rId2"/>
    <sheet xmlns:r="http://schemas.openxmlformats.org/officeDocument/2006/relationships" name="Resum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2">
    <font>
      <name val="Calibri"/>
      <family val="2"/>
      <color theme="1"/>
      <sz val="11"/>
      <scheme val="minor"/>
    </font>
    <font>
      <name val="Calibri"/>
      <b val="1"/>
      <color rgb="000F172A"/>
      <sz val="16"/>
    </font>
    <font>
      <name val="Calibri"/>
      <color rgb="00475569"/>
      <sz val="11"/>
    </font>
    <font>
      <name val="Calibri"/>
      <b val="1"/>
      <color rgb="000D9488"/>
      <sz val="12"/>
    </font>
    <font>
      <name val="Calibri"/>
      <b val="1"/>
      <color rgb="001D4ED8"/>
      <sz val="14"/>
    </font>
    <font>
      <name val="Calibri"/>
      <b val="1"/>
      <color rgb="000F172A"/>
      <sz val="11"/>
    </font>
    <font>
      <name val="Calibri"/>
      <b val="1"/>
      <color rgb="00FFFFFF"/>
      <sz val="10"/>
    </font>
    <font>
      <name val="Calibri"/>
      <i val="1"/>
      <color rgb="0094A3B8"/>
    </font>
    <font>
      <name val="Calibri"/>
      <b val="1"/>
      <sz val="11"/>
    </font>
    <font>
      <name val="Calibri"/>
      <b val="1"/>
      <color rgb="001D4ED8"/>
      <sz val="13"/>
    </font>
    <font>
      <name val="Calibri"/>
      <b val="1"/>
      <color rgb="000D9488"/>
      <sz val="15"/>
    </font>
    <font>
      <name val="Calibri"/>
      <i val="1"/>
      <color rgb="0094A3B8"/>
      <sz val="9"/>
    </font>
  </fonts>
  <fills count="4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1" fillId="0" borderId="0" pivotButton="0" quotePrefix="0" xfId="0"/>
    <xf numFmtId="0" fontId="6" fillId="2" borderId="0" applyAlignment="1" pivotButton="0" quotePrefix="0" xfId="0">
      <alignment horizontal="center" vertical="center" wrapText="1"/>
    </xf>
    <xf numFmtId="0" fontId="7" fillId="0" borderId="1" applyProtection="1" pivotButton="0" quotePrefix="0" xfId="0">
      <protection locked="0" hidden="0"/>
    </xf>
    <xf numFmtId="0" fontId="0" fillId="3" borderId="1" pivotButton="0" quotePrefix="0" xfId="0"/>
    <xf numFmtId="164" fontId="0" fillId="3" borderId="1" pivotButton="0" quotePrefix="0" xfId="0"/>
    <xf numFmtId="0" fontId="0" fillId="0" borderId="1" applyProtection="1" pivotButton="0" quotePrefix="0" xfId="0">
      <protection locked="0" hidden="0"/>
    </xf>
    <xf numFmtId="0" fontId="8" fillId="0" borderId="1" pivotButton="0" quotePrefix="0" xfId="0"/>
    <xf numFmtId="164" fontId="9" fillId="0" borderId="1" pivotButton="0" quotePrefix="0" xfId="0"/>
    <xf numFmtId="0" fontId="6" fillId="2" borderId="1" pivotButton="0" quotePrefix="0" xfId="0"/>
    <xf numFmtId="0" fontId="0" fillId="0" borderId="1" pivotButton="0" quotePrefix="0" xfId="0"/>
    <xf numFmtId="164" fontId="1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OEE diario / Daily OEE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'Parte diario'!N1</f>
            </strRef>
          </tx>
          <spPr>
            <a:ln xmlns:a="http://schemas.openxmlformats.org/drawingml/2006/main">
              <a:prstDash val="solid"/>
            </a:ln>
          </spPr>
          <cat>
            <numRef>
              <f>'Parte diario'!$A$2:$A$15</f>
            </numRef>
          </cat>
          <val>
            <numRef>
              <f>'Parte diario'!$N$2:$N$15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11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Minutos perdidos por motivo / Minutes lost by reason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'Resumen'!F5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'Resumen'!$E$6:$E$12</f>
            </numRef>
          </cat>
          <val>
            <numRef>
              <f>'Resumen'!$F$6:$F$12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image" Target="/xl/media/image3.png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66725" cy="666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15</col>
      <colOff>0</colOff>
      <row>0</row>
      <rowOff>0</rowOff>
    </from>
    <ext cx="466725" cy="666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11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14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7</col>
      <colOff>0</colOff>
      <row>0</row>
      <rowOff>0</rowOff>
    </from>
    <ext cx="466725" cy="66675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5:B5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5" customWidth="1" min="2" max="2"/>
  </cols>
  <sheetData>
    <row r="5">
      <c r="B5" s="1" t="inlineStr">
        <is>
          <t>Calculadora OEE para PYMEs / OEE Calculator for SMBs</t>
        </is>
      </c>
    </row>
    <row r="6">
      <c r="B6" s="2" t="inlineStr">
        <is>
          <t>e2building.com - Mide la eficiencia real de tus máquinas sin software MES / Measure real machine efficiency without MES software</t>
        </is>
      </c>
    </row>
    <row r="7">
      <c r="B7" s="2" t="inlineStr"/>
    </row>
    <row r="8">
      <c r="B8" s="2" t="inlineStr">
        <is>
          <t>CÓMO USARLA (5 minutos por turno)</t>
        </is>
      </c>
    </row>
    <row r="9">
      <c r="B9" s="2" t="inlineStr">
        <is>
          <t>1. Elige UNA máquina piloto. No intentes medir toda la planta el primer día.</t>
        </is>
      </c>
    </row>
    <row r="10">
      <c r="B10" s="2" t="inlineStr">
        <is>
          <t>2. En la hoja 'Parte diario' rellena solo las columnas blancas al final de cada turno o día.</t>
        </is>
      </c>
    </row>
    <row r="11">
      <c r="B11" s="2" t="inlineStr">
        <is>
          <t>3. Las columnas grises se calculan solas: Disponibilidad, Rendimiento, Calidad y OEE.</t>
        </is>
      </c>
    </row>
    <row r="12">
      <c r="B12" s="2" t="inlineStr">
        <is>
          <t>4. En 'Resumen' veras la media de la semana, el gráfico diario y el Pareto de motivos de parada.</t>
        </is>
      </c>
    </row>
    <row r="13">
      <c r="B13" s="2" t="inlineStr">
        <is>
          <t>5. Con una semana de datos, ataca el motivo nº1 del Pareto: 2-3 motivos suelen causar el 80% de las pérdidas.</t>
        </is>
      </c>
    </row>
    <row r="14">
      <c r="B14" s="2" t="inlineStr"/>
    </row>
    <row r="15">
      <c r="B15" s="3" t="inlineStr">
        <is>
          <t>QUÉ ES CADA COSA</t>
        </is>
      </c>
    </row>
    <row r="16">
      <c r="B16" s="2" t="inlineStr">
        <is>
          <t>Disponibilidad: penaliza las paradas. Tiempo operativo / tiempo de turno.</t>
        </is>
      </c>
    </row>
    <row r="17">
      <c r="B17" s="2" t="inlineStr">
        <is>
          <t>Rendimiento: penaliza la velocidad reducida. Piezas hechas / piezas teóricas posibles.</t>
        </is>
      </c>
    </row>
    <row r="18">
      <c r="B18" s="2" t="inlineStr">
        <is>
          <t>Calidad: penaliza los defectos. Piezas buenas / piezas totales.</t>
        </is>
      </c>
    </row>
    <row r="19">
      <c r="B19" s="2" t="inlineStr">
        <is>
          <t>OEE total = Disponibilidad x Rendimiento x Calidad. Un 85% se considera nivel de referencia mundial.</t>
        </is>
      </c>
    </row>
    <row r="20">
      <c r="B20" s="2" t="inlineStr"/>
    </row>
    <row r="21">
      <c r="B21" s="3" t="inlineStr">
        <is>
          <t>ERRORES COMUNES</t>
        </is>
      </c>
    </row>
    <row r="22">
      <c r="B22" s="2" t="inlineStr">
        <is>
          <t>- Medir solo la disponibilidad: sin rendimiento ni calidad la foto es engañosa.</t>
        </is>
      </c>
    </row>
    <row r="23">
      <c r="B23" s="2" t="inlineStr">
        <is>
          <t>- No anotar los motivos de parada: un 80% de disponibilidad no dice nada si no sabes por que pierdes el 20%.</t>
        </is>
      </c>
    </row>
    <row r="24">
      <c r="B24" s="2" t="inlineStr">
        <is>
          <t>- Poner la velocidad teórica 'de catálogo' sin comprobarla: mide la real con un cronómetro una vez.</t>
        </is>
      </c>
    </row>
    <row r="25">
      <c r="B25" s="2" t="inlineStr">
        <is>
          <t>- Usar el OEE para vigilar a las personas: mide el sistema, no al operario.</t>
        </is>
      </c>
    </row>
    <row r="27">
      <c r="B27" s="4" t="inlineStr">
        <is>
          <t>ENGLISH</t>
        </is>
      </c>
    </row>
    <row r="28">
      <c r="B28" s="2" t="inlineStr"/>
    </row>
    <row r="29">
      <c r="B29" s="2" t="inlineStr">
        <is>
          <t>HOW TO USE IT (5 minutes per shift)</t>
        </is>
      </c>
    </row>
    <row r="30">
      <c r="B30" s="2" t="inlineStr">
        <is>
          <t>1. Pick ONE pilot machine. Do not try to measure the whole plant on day one.</t>
        </is>
      </c>
    </row>
    <row r="31">
      <c r="B31" s="2" t="inlineStr">
        <is>
          <t>2. In the 'Parte diario' sheet, fill in only the white columns at the end of each shift or day.</t>
        </is>
      </c>
    </row>
    <row r="32">
      <c r="B32" s="2" t="inlineStr">
        <is>
          <t>3. The grey columns calculate themselves: Availability, Performance, Quality and OEE.</t>
        </is>
      </c>
    </row>
    <row r="33">
      <c r="B33" s="2" t="inlineStr">
        <is>
          <t>4. The 'Resumen' sheet shows weekly averages, the daily chart and the stop-reason Pareto.</t>
        </is>
      </c>
    </row>
    <row r="34">
      <c r="B34" s="2" t="inlineStr">
        <is>
          <t>5. With one week of data, attack Pareto reason #1: 2-3 reasons usually cause 80% of losses.</t>
        </is>
      </c>
    </row>
    <row r="35">
      <c r="B35" s="2" t="inlineStr"/>
    </row>
    <row r="36">
      <c r="B36" s="3" t="inlineStr">
        <is>
          <t>WHAT EACH THING MEANS</t>
        </is>
      </c>
    </row>
    <row r="37">
      <c r="B37" s="2" t="inlineStr">
        <is>
          <t>Availability: penalizes stops. Operating time / shift time.</t>
        </is>
      </c>
    </row>
    <row r="38">
      <c r="B38" s="2" t="inlineStr">
        <is>
          <t>Performance: penalizes reduced speed. Pieces made / theoretical pieces possible.</t>
        </is>
      </c>
    </row>
    <row r="39">
      <c r="B39" s="2" t="inlineStr">
        <is>
          <t>Quality: penalizes defects. Good pieces / total pieces.</t>
        </is>
      </c>
    </row>
    <row r="40">
      <c r="B40" s="2" t="inlineStr">
        <is>
          <t>Total OEE = Availability x Performance x Quality. 85% is considered world-class level.</t>
        </is>
      </c>
    </row>
    <row r="41">
      <c r="B41" s="2" t="inlineStr"/>
    </row>
    <row r="42">
      <c r="B42" s="3" t="inlineStr">
        <is>
          <t>COMMON MISTAKES</t>
        </is>
      </c>
    </row>
    <row r="43">
      <c r="B43" s="2" t="inlineStr">
        <is>
          <t>- Measuring only availability: without performance and quality the picture is misleading.</t>
        </is>
      </c>
    </row>
    <row r="44">
      <c r="B44" s="2" t="inlineStr">
        <is>
          <t>- Not logging stop reasons: 80% availability says nothing if you don't know why you lose the 20%.</t>
        </is>
      </c>
    </row>
    <row r="45">
      <c r="B45" s="2" t="inlineStr">
        <is>
          <t>- Using the 'catalogue' speed without checking it: measure the real one with a stopwatch once.</t>
        </is>
      </c>
    </row>
    <row r="46">
      <c r="B46" s="2" t="inlineStr">
        <is>
          <t>- Using OEE to police people: it measures the system, not the operator.</t>
        </is>
      </c>
    </row>
    <row r="48">
      <c r="B48" s="5" t="inlineStr">
        <is>
          <t>Motivos de parada sugeridos / Suggested stop reasons (use no more than 5-7):</t>
        </is>
      </c>
    </row>
    <row r="49">
      <c r="B49" s="2" t="inlineStr">
        <is>
          <t>Avería mecánica / Mechanical breakdown - Falta de material / No material - Cambio de formato / Changeover - Ajuste/reglaje / Adjustment - Espera de calidad / Quality hold - Microparadas / Micro-stops - Sin operario / No operator</t>
        </is>
      </c>
    </row>
    <row r="51">
      <c r="B51" s="2" t="inlineStr">
        <is>
          <t>Dudas? / Questions? proyectos@e2building.com - Guía completa / Full guide: e2building.com/blog/oee-en-pymes-sin-mes/</t>
        </is>
      </c>
    </row>
    <row r="53">
      <c r="B53" s="6" t="inlineStr">
        <is>
          <t>© 2026 e2b - e2building.com - Licencia de uso interno: puedes usar esta plantilla dentro de tu empresa. Prohibida su redistribución, reventa o publicación, total o parcial. / Internal use license: you may use this template inside your company. Redistribution, resale or publication, in whole or in part, is prohibited.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EAC1"/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3" customWidth="1" min="3" max="3"/>
    <col width="14" customWidth="1" min="4" max="4"/>
    <col width="15" customWidth="1" min="5" max="5"/>
    <col width="25" customWidth="1" min="6" max="6"/>
    <col width="15" customWidth="1" min="7" max="7"/>
    <col width="11" customWidth="1" min="8" max="8"/>
    <col width="12" customWidth="1" min="9" max="9"/>
    <col width="13" customWidth="1" min="10" max="10"/>
    <col width="13" customWidth="1" min="11" max="11"/>
    <col width="13" customWidth="1" min="12" max="12"/>
    <col width="11" customWidth="1" min="13" max="13"/>
    <col width="10" customWidth="1" min="14" max="14"/>
  </cols>
  <sheetData>
    <row r="1" ht="56" customHeight="1">
      <c r="A1" s="7" t="inlineStr">
        <is>
          <t>Fecha / Date</t>
        </is>
      </c>
      <c r="B1" s="7" t="inlineStr">
        <is>
          <t>Máquina / línea
Machine / line</t>
        </is>
      </c>
      <c r="C1" s="7" t="inlineStr">
        <is>
          <t>Tiempo de turno (min)
Shift time</t>
        </is>
      </c>
      <c r="D1" s="7" t="inlineStr">
        <is>
          <t>Paradas planificadas (min)
Planned stops</t>
        </is>
      </c>
      <c r="E1" s="7" t="inlineStr">
        <is>
          <t>Paradas NO planificadas (min)
Unplanned stops</t>
        </is>
      </c>
      <c r="F1" s="7" t="inlineStr">
        <is>
          <t>Motivo principal de parada
Main stop reason</t>
        </is>
      </c>
      <c r="G1" s="7" t="inlineStr">
        <is>
          <t>Velocidad teórica (pzas/min)
Theoretical speed (pcs/min)</t>
        </is>
      </c>
      <c r="H1" s="7" t="inlineStr">
        <is>
          <t>Piezas totales
Total pieces</t>
        </is>
      </c>
      <c r="I1" s="7" t="inlineStr">
        <is>
          <t>Piezas defectuosas
Defective pieces</t>
        </is>
      </c>
      <c r="J1" s="7" t="inlineStr">
        <is>
          <t>Tiempo operativo (min)
Operating time</t>
        </is>
      </c>
      <c r="K1" s="7" t="inlineStr">
        <is>
          <t>Disponibilidad
Availability</t>
        </is>
      </c>
      <c r="L1" s="7" t="inlineStr">
        <is>
          <t>Rendimiento
Performance</t>
        </is>
      </c>
      <c r="M1" s="7" t="inlineStr">
        <is>
          <t>Calidad
Quality</t>
        </is>
      </c>
      <c r="N1" s="7" t="inlineStr">
        <is>
          <t>OEE</t>
        </is>
      </c>
    </row>
    <row r="2">
      <c r="A2" s="8">
        <f>TODAY()</f>
        <v/>
      </c>
      <c r="B2" s="8" t="inlineStr">
        <is>
          <t>Ejemplo/Example: Llenadora 1</t>
        </is>
      </c>
      <c r="C2" s="8" t="n">
        <v>480</v>
      </c>
      <c r="D2" s="8" t="n">
        <v>30</v>
      </c>
      <c r="E2" s="8" t="n">
        <v>45</v>
      </c>
      <c r="F2" s="8" t="inlineStr">
        <is>
          <t>Cambio de formato / Changeover</t>
        </is>
      </c>
      <c r="G2" s="8" t="n">
        <v>10</v>
      </c>
      <c r="H2" s="8" t="n">
        <v>4200</v>
      </c>
      <c r="I2" s="8" t="n">
        <v>120</v>
      </c>
      <c r="J2" s="9">
        <f>IF(OR(C2="",C2=0),"",C2-E2)</f>
        <v/>
      </c>
      <c r="K2" s="10">
        <f>IFERROR(J2/C2,"")</f>
        <v/>
      </c>
      <c r="L2" s="10">
        <f>IFERROR(H2/(J2*G2),"")</f>
        <v/>
      </c>
      <c r="M2" s="10">
        <f>IFERROR((H2-I2)/H2,"")</f>
        <v/>
      </c>
      <c r="N2" s="10">
        <f>IFERROR(K2*L2*M2,"")</f>
        <v/>
      </c>
      <c r="O2" s="10" t="n"/>
    </row>
    <row r="3">
      <c r="A3" s="11" t="n"/>
      <c r="B3" s="11" t="n"/>
      <c r="C3" s="11" t="n"/>
      <c r="D3" s="11" t="n"/>
      <c r="E3" s="11" t="n"/>
      <c r="F3" s="11" t="n"/>
      <c r="G3" s="11" t="n"/>
      <c r="H3" s="11" t="n"/>
      <c r="I3" s="11" t="n"/>
      <c r="J3" s="9">
        <f>IF(OR(C3="",C3=0),"",C3-E3)</f>
        <v/>
      </c>
      <c r="K3" s="10">
        <f>IFERROR(J3/C3,"")</f>
        <v/>
      </c>
      <c r="L3" s="10">
        <f>IFERROR(H3/(J3*G3),"")</f>
        <v/>
      </c>
      <c r="M3" s="10">
        <f>IFERROR((H3-I3)/H3,"")</f>
        <v/>
      </c>
      <c r="N3" s="10">
        <f>IFERROR(K3*L3*M3,"")</f>
        <v/>
      </c>
      <c r="O3" s="10" t="n"/>
    </row>
    <row r="4">
      <c r="A4" s="11" t="n"/>
      <c r="B4" s="11" t="n"/>
      <c r="C4" s="11" t="n"/>
      <c r="D4" s="11" t="n"/>
      <c r="E4" s="11" t="n"/>
      <c r="F4" s="11" t="n"/>
      <c r="G4" s="11" t="n"/>
      <c r="H4" s="11" t="n"/>
      <c r="I4" s="11" t="n"/>
      <c r="J4" s="9">
        <f>IF(OR(C4="",C4=0),"",C4-E4)</f>
        <v/>
      </c>
      <c r="K4" s="10">
        <f>IFERROR(J4/C4,"")</f>
        <v/>
      </c>
      <c r="L4" s="10">
        <f>IFERROR(H4/(J4*G4),"")</f>
        <v/>
      </c>
      <c r="M4" s="10">
        <f>IFERROR((H4-I4)/H4,"")</f>
        <v/>
      </c>
      <c r="N4" s="10">
        <f>IFERROR(K4*L4*M4,"")</f>
        <v/>
      </c>
      <c r="O4" s="10" t="n"/>
    </row>
    <row r="5">
      <c r="A5" s="11" t="n"/>
      <c r="B5" s="11" t="n"/>
      <c r="C5" s="11" t="n"/>
      <c r="D5" s="11" t="n"/>
      <c r="E5" s="11" t="n"/>
      <c r="F5" s="11" t="n"/>
      <c r="G5" s="11" t="n"/>
      <c r="H5" s="11" t="n"/>
      <c r="I5" s="11" t="n"/>
      <c r="J5" s="9">
        <f>IF(OR(C5="",C5=0),"",C5-E5)</f>
        <v/>
      </c>
      <c r="K5" s="10">
        <f>IFERROR(J5/C5,"")</f>
        <v/>
      </c>
      <c r="L5" s="10">
        <f>IFERROR(H5/(J5*G5),"")</f>
        <v/>
      </c>
      <c r="M5" s="10">
        <f>IFERROR((H5-I5)/H5,"")</f>
        <v/>
      </c>
      <c r="N5" s="10">
        <f>IFERROR(K5*L5*M5,"")</f>
        <v/>
      </c>
      <c r="O5" s="10" t="n"/>
    </row>
    <row r="6">
      <c r="A6" s="11" t="n"/>
      <c r="B6" s="11" t="n"/>
      <c r="C6" s="11" t="n"/>
      <c r="D6" s="11" t="n"/>
      <c r="E6" s="11" t="n"/>
      <c r="F6" s="11" t="n"/>
      <c r="G6" s="11" t="n"/>
      <c r="H6" s="11" t="n"/>
      <c r="I6" s="11" t="n"/>
      <c r="J6" s="9">
        <f>IF(OR(C6="",C6=0),"",C6-E6)</f>
        <v/>
      </c>
      <c r="K6" s="10">
        <f>IFERROR(J6/C6,"")</f>
        <v/>
      </c>
      <c r="L6" s="10">
        <f>IFERROR(H6/(J6*G6),"")</f>
        <v/>
      </c>
      <c r="M6" s="10">
        <f>IFERROR((H6-I6)/H6,"")</f>
        <v/>
      </c>
      <c r="N6" s="10">
        <f>IFERROR(K6*L6*M6,"")</f>
        <v/>
      </c>
      <c r="O6" s="10" t="n"/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  <c r="I7" s="11" t="n"/>
      <c r="J7" s="9">
        <f>IF(OR(C7="",C7=0),"",C7-E7)</f>
        <v/>
      </c>
      <c r="K7" s="10">
        <f>IFERROR(J7/C7,"")</f>
        <v/>
      </c>
      <c r="L7" s="10">
        <f>IFERROR(H7/(J7*G7),"")</f>
        <v/>
      </c>
      <c r="M7" s="10">
        <f>IFERROR((H7-I7)/H7,"")</f>
        <v/>
      </c>
      <c r="N7" s="10">
        <f>IFERROR(K7*L7*M7,"")</f>
        <v/>
      </c>
      <c r="O7" s="10" t="n"/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  <c r="I8" s="11" t="n"/>
      <c r="J8" s="9">
        <f>IF(OR(C8="",C8=0),"",C8-E8)</f>
        <v/>
      </c>
      <c r="K8" s="10">
        <f>IFERROR(J8/C8,"")</f>
        <v/>
      </c>
      <c r="L8" s="10">
        <f>IFERROR(H8/(J8*G8),"")</f>
        <v/>
      </c>
      <c r="M8" s="10">
        <f>IFERROR((H8-I8)/H8,"")</f>
        <v/>
      </c>
      <c r="N8" s="10">
        <f>IFERROR(K8*L8*M8,"")</f>
        <v/>
      </c>
      <c r="O8" s="10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  <c r="I9" s="11" t="n"/>
      <c r="J9" s="9">
        <f>IF(OR(C9="",C9=0),"",C9-E9)</f>
        <v/>
      </c>
      <c r="K9" s="10">
        <f>IFERROR(J9/C9,"")</f>
        <v/>
      </c>
      <c r="L9" s="10">
        <f>IFERROR(H9/(J9*G9),"")</f>
        <v/>
      </c>
      <c r="M9" s="10">
        <f>IFERROR((H9-I9)/H9,"")</f>
        <v/>
      </c>
      <c r="N9" s="10">
        <f>IFERROR(K9*L9*M9,"")</f>
        <v/>
      </c>
      <c r="O9" s="10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  <c r="I10" s="11" t="n"/>
      <c r="J10" s="9">
        <f>IF(OR(C10="",C10=0),"",C10-E10)</f>
        <v/>
      </c>
      <c r="K10" s="10">
        <f>IFERROR(J10/C10,"")</f>
        <v/>
      </c>
      <c r="L10" s="10">
        <f>IFERROR(H10/(J10*G10),"")</f>
        <v/>
      </c>
      <c r="M10" s="10">
        <f>IFERROR((H10-I10)/H10,"")</f>
        <v/>
      </c>
      <c r="N10" s="10">
        <f>IFERROR(K10*L10*M10,"")</f>
        <v/>
      </c>
      <c r="O10" s="10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  <c r="I11" s="11" t="n"/>
      <c r="J11" s="9">
        <f>IF(OR(C11="",C11=0),"",C11-E11)</f>
        <v/>
      </c>
      <c r="K11" s="10">
        <f>IFERROR(J11/C11,"")</f>
        <v/>
      </c>
      <c r="L11" s="10">
        <f>IFERROR(H11/(J11*G11),"")</f>
        <v/>
      </c>
      <c r="M11" s="10">
        <f>IFERROR((H11-I11)/H11,"")</f>
        <v/>
      </c>
      <c r="N11" s="10">
        <f>IFERROR(K11*L11*M11,"")</f>
        <v/>
      </c>
      <c r="O11" s="10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9">
        <f>IF(OR(C12="",C12=0),"",C12-E12)</f>
        <v/>
      </c>
      <c r="K12" s="10">
        <f>IFERROR(J12/C12,"")</f>
        <v/>
      </c>
      <c r="L12" s="10">
        <f>IFERROR(H12/(J12*G12),"")</f>
        <v/>
      </c>
      <c r="M12" s="10">
        <f>IFERROR((H12-I12)/H12,"")</f>
        <v/>
      </c>
      <c r="N12" s="10">
        <f>IFERROR(K12*L12*M12,"")</f>
        <v/>
      </c>
      <c r="O12" s="10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  <c r="I13" s="11" t="n"/>
      <c r="J13" s="9">
        <f>IF(OR(C13="",C13=0),"",C13-E13)</f>
        <v/>
      </c>
      <c r="K13" s="10">
        <f>IFERROR(J13/C13,"")</f>
        <v/>
      </c>
      <c r="L13" s="10">
        <f>IFERROR(H13/(J13*G13),"")</f>
        <v/>
      </c>
      <c r="M13" s="10">
        <f>IFERROR((H13-I13)/H13,"")</f>
        <v/>
      </c>
      <c r="N13" s="10">
        <f>IFERROR(K13*L13*M13,"")</f>
        <v/>
      </c>
      <c r="O13" s="10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9">
        <f>IF(OR(C14="",C14=0),"",C14-E14)</f>
        <v/>
      </c>
      <c r="K14" s="10">
        <f>IFERROR(J14/C14,"")</f>
        <v/>
      </c>
      <c r="L14" s="10">
        <f>IFERROR(H14/(J14*G14),"")</f>
        <v/>
      </c>
      <c r="M14" s="10">
        <f>IFERROR((H14-I14)/H14,"")</f>
        <v/>
      </c>
      <c r="N14" s="10">
        <f>IFERROR(K14*L14*M14,"")</f>
        <v/>
      </c>
      <c r="O14" s="10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9">
        <f>IF(OR(C15="",C15=0),"",C15-E15)</f>
        <v/>
      </c>
      <c r="K15" s="10">
        <f>IFERROR(J15/C15,"")</f>
        <v/>
      </c>
      <c r="L15" s="10">
        <f>IFERROR(H15/(J15*G15),"")</f>
        <v/>
      </c>
      <c r="M15" s="10">
        <f>IFERROR((H15-I15)/H15,"")</f>
        <v/>
      </c>
      <c r="N15" s="10">
        <f>IFERROR(K15*L15*M15,"")</f>
        <v/>
      </c>
      <c r="O15" s="10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EAC1"/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F12"/>
  <sheetViews>
    <sheetView showGridLines="0" workbookViewId="0">
      <selection activeCell="A1" sqref="A1"/>
    </sheetView>
  </sheetViews>
  <sheetFormatPr baseColWidth="8" defaultRowHeight="15"/>
  <cols>
    <col width="34" customWidth="1" min="2" max="2"/>
    <col width="12" customWidth="1" min="3" max="3"/>
    <col width="30" customWidth="1" min="5" max="5"/>
    <col width="14" customWidth="1" min="6" max="6"/>
  </cols>
  <sheetData>
    <row r="2">
      <c r="B2" s="1" t="inlineStr">
        <is>
          <t>Resumen de la semana / Weekly summary</t>
        </is>
      </c>
    </row>
    <row r="4">
      <c r="B4" s="12" t="inlineStr">
        <is>
          <t>Disponibilidad media / Avg availability</t>
        </is>
      </c>
      <c r="C4" s="13">
        <f>IFERROR(AVERAGE('Parte diario'!K2:K15),"")</f>
        <v/>
      </c>
      <c r="E4" s="5" t="inlineStr">
        <is>
          <t>Pareto de paradas / Stop Pareto (minutos perdidos por motivo / minutes lost by reason)</t>
        </is>
      </c>
    </row>
    <row r="5">
      <c r="B5" s="12" t="inlineStr">
        <is>
          <t>Rendimiento medio / Avg performance</t>
        </is>
      </c>
      <c r="C5" s="13">
        <f>IFERROR(AVERAGE('Parte diario'!L2:L15),"")</f>
        <v/>
      </c>
      <c r="E5" s="14" t="inlineStr">
        <is>
          <t>Motivo / Reason</t>
        </is>
      </c>
      <c r="F5" s="14" t="inlineStr">
        <is>
          <t>Minutos / Minutes</t>
        </is>
      </c>
    </row>
    <row r="6">
      <c r="B6" s="12" t="inlineStr">
        <is>
          <t>Calidad media / Avg quality</t>
        </is>
      </c>
      <c r="C6" s="13">
        <f>IFERROR(AVERAGE('Parte diario'!M2:M15),"")</f>
        <v/>
      </c>
      <c r="E6" s="11" t="inlineStr">
        <is>
          <t>Avería mecánica / Mechanical breakdown</t>
        </is>
      </c>
      <c r="F6" s="15">
        <f>SUMIF('Parte diario'!F:F,E6,'Parte diario'!E:E)</f>
        <v/>
      </c>
    </row>
    <row r="7">
      <c r="B7" s="12" t="inlineStr">
        <is>
          <t>OEE MEDIO / AVERAGE OEE</t>
        </is>
      </c>
      <c r="C7" s="16">
        <f>IFERROR(AVERAGE('Parte diario'!N2:N15),"")</f>
        <v/>
      </c>
      <c r="E7" s="11" t="inlineStr">
        <is>
          <t>Falta de material / No material</t>
        </is>
      </c>
      <c r="F7" s="15">
        <f>SUMIF('Parte diario'!F:F,E7,'Parte diario'!E:E)</f>
        <v/>
      </c>
    </row>
    <row r="8">
      <c r="E8" s="11" t="inlineStr">
        <is>
          <t>Cambio de formato / Changeover</t>
        </is>
      </c>
      <c r="F8" s="15">
        <f>SUMIF('Parte diario'!F:F,E8,'Parte diario'!E:E)</f>
        <v/>
      </c>
    </row>
    <row r="9">
      <c r="B9" s="2" t="inlineStr">
        <is>
          <t>Objetivo / Goal: identificar los 'ladrones' de tiempo - 2-3 motivos causan el 80% de las pérdidas / 2-3 reasons cause 80% of losses.</t>
        </is>
      </c>
      <c r="E9" s="11" t="inlineStr">
        <is>
          <t>Ajuste/reglaje / Adjustment</t>
        </is>
      </c>
      <c r="F9" s="15">
        <f>SUMIF('Parte diario'!F:F,E9,'Parte diario'!E:E)</f>
        <v/>
      </c>
    </row>
    <row r="10">
      <c r="E10" s="11" t="inlineStr">
        <is>
          <t>Espera de calidad / Quality hold</t>
        </is>
      </c>
      <c r="F10" s="15">
        <f>SUMIF('Parte diario'!F:F,E10,'Parte diario'!E:E)</f>
        <v/>
      </c>
    </row>
    <row r="11">
      <c r="E11" s="11" t="inlineStr">
        <is>
          <t>Microparadas / Micro-stops</t>
        </is>
      </c>
      <c r="F11" s="15">
        <f>SUMIF('Parte diario'!F:F,E11,'Parte diario'!E:E)</f>
        <v/>
      </c>
    </row>
    <row r="12">
      <c r="E12" s="11" t="inlineStr">
        <is>
          <t>Sin operario / No operator</t>
        </is>
      </c>
      <c r="F12" s="15">
        <f>SUMIF('Parte diario'!F:F,E12,'Parte diario'!E:E)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EAC1"/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2026-09-27T13:26:57Z</dcterms:created>
  <dcterms:modified xmlns:dcterms="http://purl.org/dc/terms/" xmlns:xsi="http://www.w3.org/2001/XMLSchema-instance" xsi:type="dcterms:W3CDTF">2026-09-27T13:26:57Z</dcterms:modified>
</cp:coreProperties>
</file>